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privado\financeiro\"/>
    </mc:Choice>
  </mc:AlternateContent>
  <xr:revisionPtr revIDLastSave="0" documentId="13_ncr:1_{1D28829E-286E-4AE4-8302-67CBB6D5ADC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Faturmaneto Mensal" sheetId="10" r:id="rId1"/>
    <sheet name="Evolução $" sheetId="7" r:id="rId2"/>
    <sheet name="Evolução #" sheetId="8" r:id="rId3"/>
    <sheet name="Resultado x Meta" sheetId="11" r:id="rId4"/>
    <sheet name="Faturamento" sheetId="1" r:id="rId5"/>
    <sheet name="Metas" sheetId="2" r:id="rId6"/>
  </sheets>
  <calcPr calcId="1790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J9" i="2"/>
  <c r="K9" i="2"/>
  <c r="L9" i="2"/>
  <c r="M9" i="2"/>
  <c r="C9" i="2"/>
  <c r="B3" i="2" l="1"/>
  <c r="B7" i="1" s="1"/>
  <c r="B6" i="1"/>
  <c r="C6" i="1" l="1"/>
  <c r="D6" i="1" s="1"/>
  <c r="C3" i="2"/>
  <c r="C7" i="1" s="1"/>
  <c r="B4" i="2"/>
  <c r="B8" i="1" s="1"/>
  <c r="E6" i="1" l="1"/>
  <c r="C4" i="2"/>
  <c r="C8" i="1" s="1"/>
  <c r="D3" i="2"/>
  <c r="D7" i="1" s="1"/>
  <c r="F6" i="1" l="1"/>
  <c r="D4" i="2"/>
  <c r="D8" i="1" s="1"/>
  <c r="E3" i="2"/>
  <c r="E7" i="1" s="1"/>
  <c r="G6" i="1" l="1"/>
  <c r="E4" i="2"/>
  <c r="E8" i="1" s="1"/>
  <c r="F3" i="2"/>
  <c r="F7" i="1" s="1"/>
  <c r="H6" i="1" l="1"/>
  <c r="F4" i="2"/>
  <c r="F8" i="1" s="1"/>
  <c r="G3" i="2"/>
  <c r="G7" i="1" s="1"/>
  <c r="I6" i="1" l="1"/>
  <c r="G4" i="2"/>
  <c r="G8" i="1" s="1"/>
  <c r="H3" i="2"/>
  <c r="H7" i="1" s="1"/>
  <c r="J6" i="1" l="1"/>
  <c r="H4" i="2"/>
  <c r="H8" i="1" s="1"/>
  <c r="I3" i="2"/>
  <c r="I7" i="1" s="1"/>
  <c r="K6" i="1" l="1"/>
  <c r="I4" i="2"/>
  <c r="I8" i="1" s="1"/>
  <c r="J3" i="2"/>
  <c r="J7" i="1" s="1"/>
  <c r="L6" i="1" l="1"/>
  <c r="J4" i="2"/>
  <c r="J8" i="1" s="1"/>
  <c r="K3" i="2"/>
  <c r="K7" i="1" s="1"/>
  <c r="M6" i="1" l="1"/>
  <c r="M8" i="1" s="1"/>
  <c r="K4" i="2"/>
  <c r="K8" i="1" s="1"/>
  <c r="L3" i="2"/>
  <c r="L7" i="1" s="1"/>
  <c r="L4" i="2" l="1"/>
  <c r="L8" i="1" s="1"/>
  <c r="M3" i="2"/>
  <c r="N3" i="2" l="1"/>
  <c r="M7" i="1"/>
</calcChain>
</file>

<file path=xl/sharedStrings.xml><?xml version="1.0" encoding="utf-8"?>
<sst xmlns="http://schemas.openxmlformats.org/spreadsheetml/2006/main" count="37" uniqueCount="23">
  <si>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</si>
  <si>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</si>
  <si>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</si>
  <si>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</si>
  <si>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</si>
  <si>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</si>
  <si>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</si>
  <si>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</si>
  <si>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</si>
  <si>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</si>
  <si>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</si>
  <si>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</si>
  <si>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GovBox</t>
  </si>
  <si>
    <t>Clientes Ativos</t>
  </si>
  <si>
    <t>Tributos</t>
  </si>
  <si>
    <t>Receita R$ 30,00</t>
  </si>
  <si>
    <t>Cobrança</t>
  </si>
  <si>
    <t>Receita</t>
  </si>
  <si>
    <t>Acumulado</t>
  </si>
  <si>
    <t>Faturamento Acumulado</t>
  </si>
  <si>
    <t>Crescimento mensal</t>
  </si>
  <si>
    <t>Realizado no mês</t>
  </si>
  <si>
    <t>Realizado no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</si>
</sst>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Protection="1">
      <protection locked="0"/>
    </xf>
    <xf numFmtId="0" fontId="0" fillId="0" borderId="0" xfId="0" applyProtection="1">
      <protection locked="0"/>
    </xf>
    <xf numFmtId="43" fontId="0" fillId="0" borderId="0" xfId="0" applyNumberFormat="1"/>
    <xf numFmtId="43" fontId="0" fillId="0" borderId="0" xfId="1" applyNumberFormat="1" applyFont="1" applyProtection="1">
      <protection locked="0"/>
    </xf>
  </cellXfs>
  <cellStyles count="2">
    <cellStyle name="Normal" xfId="0" builtinId="0"/>
    <cellStyle name="Vírgula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Faturamento Mensal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Faturamento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Faturamento!$B$1:$M$1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Faturamento!$B$3:$M$3</c:f>
              <c:numCache>
                <c:formatCode>_-* #,##0_-;\-* #,##0_-;_-* "-"??_-;_-@_-</c:formatCode>
                <c:ptCount val="12"/>
                <c:pt idx="0">
                  <c:v>11884.12</c:v>
                </c:pt>
                <c:pt idx="1">
                  <c:v>9787.01</c:v>
                </c:pt>
                <c:pt idx="2">
                  <c:v>10907.3</c:v>
                </c:pt>
                <c:pt idx="3">
                  <c:v>10941.63</c:v>
                </c:pt>
                <c:pt idx="4">
                  <c:v>10998.82</c:v>
                </c:pt>
                <c:pt idx="5">
                  <c:v>11199.86</c:v>
                </c:pt>
                <c:pt idx="6">
                  <c:v>11039.75</c:v>
                </c:pt>
                <c:pt idx="7">
                  <c:v>10664.35</c:v>
                </c:pt>
                <c:pt idx="8">
                  <c:v>8479.2099999999991</c:v>
                </c:pt>
                <c:pt idx="9">
                  <c:v>9520.02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E-40C9-A0CD-E12D9E71B11F}"/>
            </c:ext>
          </c:extLst>
        </c:ser>
        <c:ser>
          <c:idx val="0"/>
          <c:order val="1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Faturamento!$B$1:$M$1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Metas!$B$3:$M$3</c:f>
              <c:numCache>
                <c:formatCode>_-* #,##0_-;\-* #,##0_-;_-* "-"??_-;_-@_-</c:formatCode>
                <c:ptCount val="12"/>
                <c:pt idx="0">
                  <c:v>10000</c:v>
                </c:pt>
                <c:pt idx="1">
                  <c:v>9900</c:v>
                </c:pt>
                <c:pt idx="2">
                  <c:v>12600</c:v>
                </c:pt>
                <c:pt idx="3">
                  <c:v>15600</c:v>
                </c:pt>
                <c:pt idx="4">
                  <c:v>18900</c:v>
                </c:pt>
                <c:pt idx="5">
                  <c:v>22200</c:v>
                </c:pt>
                <c:pt idx="6">
                  <c:v>25800</c:v>
                </c:pt>
                <c:pt idx="7">
                  <c:v>29400</c:v>
                </c:pt>
                <c:pt idx="8">
                  <c:v>33000</c:v>
                </c:pt>
                <c:pt idx="9">
                  <c:v>36900</c:v>
                </c:pt>
                <c:pt idx="10">
                  <c:v>40800</c:v>
                </c:pt>
                <c:pt idx="11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E-40C9-A0CD-E12D9E71B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3081056"/>
        <c:axId val="283083352"/>
      </c:barChart>
      <c:catAx>
        <c:axId val="28308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3083352"/>
        <c:crosses val="autoZero"/>
        <c:auto val="1"/>
        <c:lblAlgn val="ctr"/>
        <c:lblOffset val="100"/>
        <c:noMultiLvlLbl val="0"/>
      </c:catAx>
      <c:valAx>
        <c:axId val="28308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308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Faturamento Acumulado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Faturamento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Faturamento!$B$1:$M$1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Faturamento!$B$6:$M$6</c:f>
              <c:numCache>
                <c:formatCode>_-* #,##0_-;\-* #,##0_-;_-* "-"??_-;_-@_-</c:formatCode>
                <c:ptCount val="12"/>
                <c:pt idx="0">
                  <c:v>11884.12</c:v>
                </c:pt>
                <c:pt idx="1">
                  <c:v>21671.13</c:v>
                </c:pt>
                <c:pt idx="2">
                  <c:v>32578.43</c:v>
                </c:pt>
                <c:pt idx="3">
                  <c:v>43520.06</c:v>
                </c:pt>
                <c:pt idx="4">
                  <c:v>54518.879999999997</c:v>
                </c:pt>
                <c:pt idx="5">
                  <c:v>65718.739999999991</c:v>
                </c:pt>
                <c:pt idx="6">
                  <c:v>76758.489999999991</c:v>
                </c:pt>
                <c:pt idx="7">
                  <c:v>87422.84</c:v>
                </c:pt>
                <c:pt idx="8">
                  <c:v>95902.049999999988</c:v>
                </c:pt>
                <c:pt idx="9">
                  <c:v>105422.06999999999</c:v>
                </c:pt>
                <c:pt idx="10">
                  <c:v>105422.06999999999</c:v>
                </c:pt>
                <c:pt idx="11">
                  <c:v>105422.06999999999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8-46B2-B08B-86BDCDB6FF3C}"/>
            </c:ext>
          </c:extLst>
        </c:ser>
        <c:ser>
          <c:idx val="0"/>
          <c:order val="1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Faturamento!$B$1:$M$1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Metas!$B$4:$M$4</c:f>
              <c:numCache>
                <c:formatCode>_-* #,##0_-;\-* #,##0_-;_-* "-"??_-;_-@_-</c:formatCode>
                <c:ptCount val="12"/>
                <c:pt idx="0">
                  <c:v>10000</c:v>
                </c:pt>
                <c:pt idx="1">
                  <c:v>19900</c:v>
                </c:pt>
                <c:pt idx="2">
                  <c:v>32500</c:v>
                </c:pt>
                <c:pt idx="3">
                  <c:v>48100</c:v>
                </c:pt>
                <c:pt idx="4">
                  <c:v>67000</c:v>
                </c:pt>
                <c:pt idx="5">
                  <c:v>89200</c:v>
                </c:pt>
                <c:pt idx="6">
                  <c:v>115000</c:v>
                </c:pt>
                <c:pt idx="7">
                  <c:v>144400</c:v>
                </c:pt>
                <c:pt idx="8">
                  <c:v>177400</c:v>
                </c:pt>
                <c:pt idx="9">
                  <c:v>214300</c:v>
                </c:pt>
                <c:pt idx="10">
                  <c:v>255100</c:v>
                </c:pt>
                <c:pt idx="11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5-454E-80ED-54FC8CFA3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3081056"/>
        <c:axId val="283083352"/>
      </c:barChart>
      <c:catAx>
        <c:axId val="28308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3083352"/>
        <c:crosses val="autoZero"/>
        <c:auto val="1"/>
        <c:lblAlgn val="ctr"/>
        <c:lblOffset val="100"/>
        <c:noMultiLvlLbl val="0"/>
      </c:catAx>
      <c:valAx>
        <c:axId val="28308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308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do GOVBOX - em Clientes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Realizado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Faturamento!$B$1:$M$1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Faturamento!$B$2:$M$2</c:f>
              <c:numCache>
                <c:formatCode>_-* #,##0_-;\-* #,##0_-;_-* "-"??_-;_-@_-</c:formatCode>
                <c:ptCount val="12"/>
                <c:pt idx="0">
                  <c:v>258</c:v>
                </c:pt>
                <c:pt idx="1">
                  <c:v>304</c:v>
                </c:pt>
                <c:pt idx="2">
                  <c:v>338</c:v>
                </c:pt>
                <c:pt idx="3">
                  <c:v>383</c:v>
                </c:pt>
                <c:pt idx="4">
                  <c:v>412</c:v>
                </c:pt>
                <c:pt idx="5">
                  <c:v>441</c:v>
                </c:pt>
                <c:pt idx="6">
                  <c:v>465</c:v>
                </c:pt>
                <c:pt idx="7">
                  <c:v>485</c:v>
                </c:pt>
                <c:pt idx="8">
                  <c:v>489</c:v>
                </c:pt>
                <c:pt idx="9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F-4ED2-98F2-9FD0649A1676}"/>
            </c:ext>
          </c:extLst>
        </c:ser>
        <c:ser>
          <c:idx val="1"/>
          <c:order val="1"/>
          <c:tx>
            <c:v>Meta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Faturamento!$B$1:$M$1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Metas!$B$2:$M$2</c:f>
              <c:numCache>
                <c:formatCode>_-* #,##0_-;\-* #,##0_-;_-* "-"??_-;_-@_-</c:formatCode>
                <c:ptCount val="12"/>
                <c:pt idx="0">
                  <c:v>250</c:v>
                </c:pt>
                <c:pt idx="1">
                  <c:v>330</c:v>
                </c:pt>
                <c:pt idx="2">
                  <c:v>420</c:v>
                </c:pt>
                <c:pt idx="3">
                  <c:v>520</c:v>
                </c:pt>
                <c:pt idx="4">
                  <c:v>630</c:v>
                </c:pt>
                <c:pt idx="5">
                  <c:v>740</c:v>
                </c:pt>
                <c:pt idx="6">
                  <c:v>860</c:v>
                </c:pt>
                <c:pt idx="7">
                  <c:v>980</c:v>
                </c:pt>
                <c:pt idx="8">
                  <c:v>1100</c:v>
                </c:pt>
                <c:pt idx="9">
                  <c:v>1230</c:v>
                </c:pt>
                <c:pt idx="10">
                  <c:v>1360</c:v>
                </c:pt>
                <c:pt idx="11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F-4ED2-98F2-9FD0649A1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axId val="500514760"/>
        <c:axId val="500512464"/>
      </c:barChart>
      <c:catAx>
        <c:axId val="50051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0512464"/>
        <c:crosses val="autoZero"/>
        <c:auto val="1"/>
        <c:lblAlgn val="ctr"/>
        <c:lblOffset val="100"/>
        <c:noMultiLvlLbl val="0"/>
      </c:catAx>
      <c:valAx>
        <c:axId val="500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051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Faturamento!$A$8</c:f>
              <c:strCache>
                <c:ptCount val="1"/>
                <c:pt idx="0">
                  <c:v>Realizado no ano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Faturamento!$B$1:$M$1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Faturamento!$B$8:$M$8</c:f>
              <c:numCache>
                <c:formatCode>_(* #,##0.00_);_(* \(#,##0.00\);_(* "-"??_);_(@_)</c:formatCode>
                <c:ptCount val="12"/>
                <c:pt idx="0">
                  <c:v>18.841200000000001</c:v>
                </c:pt>
                <c:pt idx="1">
                  <c:v>8.9001507537688429</c:v>
                </c:pt>
                <c:pt idx="2">
                  <c:v>0.24132307692308341</c:v>
                </c:pt>
                <c:pt idx="3">
                  <c:v>-9.5217047817047877</c:v>
                </c:pt>
                <c:pt idx="4">
                  <c:v>-18.628537313432837</c:v>
                </c:pt>
                <c:pt idx="5">
                  <c:v>-26.324282511210772</c:v>
                </c:pt>
                <c:pt idx="6">
                  <c:v>-33.253486956521748</c:v>
                </c:pt>
                <c:pt idx="7">
                  <c:v>-39.457867036011088</c:v>
                </c:pt>
                <c:pt idx="8">
                  <c:v>-45.940219842164609</c:v>
                </c:pt>
                <c:pt idx="9">
                  <c:v>-50.806313579094734</c:v>
                </c:pt>
                <c:pt idx="10">
                  <c:v>-58.674217953743636</c:v>
                </c:pt>
                <c:pt idx="11">
                  <c:v>-64.859310000000008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B-4E94-AD6E-63976B3FF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853120"/>
        <c:axId val="397848528"/>
      </c:areaChart>
      <c:barChart>
        <c:barDir val="col"/>
        <c:grouping val="clustered"/>
        <c:varyColors val="0"/>
        <c:ser>
          <c:idx val="0"/>
          <c:order val="0"/>
          <c:tx>
            <c:strRef>
              <c:f>Faturamento!$A$7</c:f>
              <c:strCache>
                <c:ptCount val="1"/>
                <c:pt idx="0">
                  <c:v>Realizado no mês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Faturamento!$B$1:$M$1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Faturamento!$B$7:$M$7</c:f>
              <c:numCache>
                <c:formatCode>_(* #,##0.00_);_(* \(#,##0.00\);_(* "-"??_);_(@_)</c:formatCode>
                <c:ptCount val="12"/>
                <c:pt idx="0">
                  <c:v>18.841200000000001</c:v>
                </c:pt>
                <c:pt idx="1">
                  <c:v>-1.1413131313131264</c:v>
                </c:pt>
                <c:pt idx="2">
                  <c:v>-13.434126984126992</c:v>
                </c:pt>
                <c:pt idx="3">
                  <c:v>-29.861346153846156</c:v>
                </c:pt>
                <c:pt idx="4">
                  <c:v>-41.805185185185188</c:v>
                </c:pt>
                <c:pt idx="5">
                  <c:v>-49.550180180180178</c:v>
                </c:pt>
                <c:pt idx="6">
                  <c:v>-57.210271317829452</c:v>
                </c:pt>
                <c:pt idx="7">
                  <c:v>-63.72670068027211</c:v>
                </c:pt>
                <c:pt idx="8">
                  <c:v>-74.305424242424252</c:v>
                </c:pt>
                <c:pt idx="9">
                  <c:v>-74.200487804878051</c:v>
                </c:pt>
                <c:pt idx="10">
                  <c:v>-100</c:v>
                </c:pt>
                <c:pt idx="11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B-4E94-AD6E-63976B3FF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853120"/>
        <c:axId val="397848528"/>
      </c:barChart>
      <c:catAx>
        <c:axId val="3978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848528"/>
        <c:crosses val="autoZero"/>
        <c:auto val="1"/>
        <c:lblAlgn val="ctr"/>
        <c:lblOffset val="100"/>
        <c:noMultiLvlLbl val="0"/>
      </c:catAx>
      <c:valAx>
        <c:axId val="39784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853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16</xdr:col>
      <xdr:colOff>9525</xdr:colOff>
      <xdr:row>36</xdr:row>
      <xdr:rowOff>9526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F42D3B-F046-4220-9DA9-0C43132D3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15</xdr:col>
      <xdr:colOff>600075</xdr:colOff>
      <xdr:row>36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234F86-4E68-4E06-A6D6-5AF7433AB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36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1409F2-336C-4BC1-B386-3A0D017FD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9525</xdr:colOff>
      <xdr:row>36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305C16-AEA6-4DE2-B071-F68E053E0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workbookViewId="0">
      <selection activeCell="R21" sqref="R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abSelected="1" workbookViewId="0">
      <selection activeCell="R21" sqref="R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abSelected="1" zoomScaleNormal="100" workbookViewId="0">
      <selection activeCell="R21" sqref="R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tabSelected="1" workbookViewId="0">
      <selection activeCell="R21" sqref="R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"/>
  <sheetViews>
    <sheetView workbookViewId="0">
      <selection activeCell="K4" sqref="K4"/>
    </sheetView>
  </sheetViews>
  <sheetFormatPr defaultRowHeight="15" x14ac:dyDescent="0.25"/>
  <cols>
    <col min="1" max="1" width="32" bestFit="1" customWidth="1"/>
    <col min="2" max="13" width="13" customWidth="1"/>
    <col min="14" max="14" width="11.140625" customWidth="1"/>
    <col min="15" max="18" width="13.5703125" customWidth="1"/>
  </cols>
  <sheetData>
    <row r="1" spans="1:14" x14ac:dyDescent="0.25">
      <c r="A1" s="1" t="s">
        <v>12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/>
    </row>
    <row r="2" spans="1:14" x14ac:dyDescent="0.25">
      <c r="A2" s="1" t="s">
        <v>13</v>
      </c>
      <c r="B2" s="4">
        <v>258</v>
      </c>
      <c r="C2" s="4">
        <v>304</v>
      </c>
      <c r="D2" s="4">
        <v>338</v>
      </c>
      <c r="E2" s="4">
        <v>383</v>
      </c>
      <c r="F2" s="4">
        <v>412</v>
      </c>
      <c r="G2" s="4">
        <v>441</v>
      </c>
      <c r="H2" s="4">
        <v>465</v>
      </c>
      <c r="I2" s="4">
        <v>485</v>
      </c>
      <c r="J2" s="4">
        <v>489</v>
      </c>
      <c r="K2" s="4">
        <v>498</v>
      </c>
      <c r="L2" s="4"/>
      <c r="M2" s="4"/>
      <c r="N2" s="3"/>
    </row>
    <row r="3" spans="1:14" x14ac:dyDescent="0.25">
      <c r="A3" s="1" t="s">
        <v>17</v>
      </c>
      <c r="B3" s="4">
        <v>11884.12</v>
      </c>
      <c r="C3" s="4">
        <v>9787.01</v>
      </c>
      <c r="D3" s="4">
        <v>10907.3</v>
      </c>
      <c r="E3" s="4">
        <v>10941.63</v>
      </c>
      <c r="F3" s="4">
        <v>10998.82</v>
      </c>
      <c r="G3" s="4">
        <v>11199.86</v>
      </c>
      <c r="H3" s="4">
        <v>11039.75</v>
      </c>
      <c r="I3" s="4">
        <v>10664.35</v>
      </c>
      <c r="J3" s="4">
        <v>8479.2099999999991</v>
      </c>
      <c r="K3" s="4">
        <v>9520.02</v>
      </c>
      <c r="L3" s="4"/>
      <c r="M3" s="4"/>
      <c r="N3" s="3"/>
    </row>
    <row r="4" spans="1:14" x14ac:dyDescent="0.25">
      <c r="A4" s="1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</row>
    <row r="5" spans="1:14" x14ac:dyDescent="0.25">
      <c r="A5" s="1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x14ac:dyDescent="0.25">
      <c r="A6" s="1" t="s">
        <v>18</v>
      </c>
      <c r="B6" s="4">
        <f>B3</f>
        <v>11884.12</v>
      </c>
      <c r="C6" s="4">
        <f>B6+C3</f>
        <v>21671.13</v>
      </c>
      <c r="D6" s="4">
        <f t="shared" ref="D6:M6" si="0">C6+D3</f>
        <v>32578.43</v>
      </c>
      <c r="E6" s="4">
        <f t="shared" si="0"/>
        <v>43520.06</v>
      </c>
      <c r="F6" s="4">
        <f t="shared" si="0"/>
        <v>54518.879999999997</v>
      </c>
      <c r="G6" s="4">
        <f t="shared" si="0"/>
        <v>65718.739999999991</v>
      </c>
      <c r="H6" s="4">
        <f t="shared" si="0"/>
        <v>76758.489999999991</v>
      </c>
      <c r="I6" s="4">
        <f t="shared" si="0"/>
        <v>87422.84</v>
      </c>
      <c r="J6" s="4">
        <f t="shared" si="0"/>
        <v>95902.049999999988</v>
      </c>
      <c r="K6" s="4">
        <f t="shared" si="0"/>
        <v>105422.06999999999</v>
      </c>
      <c r="L6" s="4">
        <f t="shared" si="0"/>
        <v>105422.06999999999</v>
      </c>
      <c r="M6" s="4">
        <f t="shared" si="0"/>
        <v>105422.06999999999</v>
      </c>
      <c r="N6" s="3"/>
    </row>
    <row r="7" spans="1:14" x14ac:dyDescent="0.25">
      <c r="A7" s="1" t="s">
        <v>21</v>
      </c>
      <c r="B7" s="7">
        <f>(B3/Metas!B3-1)*100</f>
        <v>18.841200000000001</v>
      </c>
      <c r="C7" s="7">
        <f>(C3/Metas!C3-1)*100</f>
        <v>-1.1413131313131264</v>
      </c>
      <c r="D7" s="7">
        <f>(D3/Metas!D3-1)*100</f>
        <v>-13.434126984126992</v>
      </c>
      <c r="E7" s="7">
        <f>(E3/Metas!E3-1)*100</f>
        <v>-29.861346153846156</v>
      </c>
      <c r="F7" s="7">
        <f>(F3/Metas!F3-1)*100</f>
        <v>-41.805185185185188</v>
      </c>
      <c r="G7" s="7">
        <f>(G3/Metas!G3-1)*100</f>
        <v>-49.550180180180178</v>
      </c>
      <c r="H7" s="7">
        <f>(H3/Metas!H3-1)*100</f>
        <v>-57.210271317829452</v>
      </c>
      <c r="I7" s="7">
        <f>(I3/Metas!I3-1)*100</f>
        <v>-63.72670068027211</v>
      </c>
      <c r="J7" s="7">
        <f>(J3/Metas!J3-1)*100</f>
        <v>-74.305424242424252</v>
      </c>
      <c r="K7" s="7">
        <f>(K3/Metas!K3-1)*100</f>
        <v>-74.200487804878051</v>
      </c>
      <c r="L7" s="7">
        <f>(L3/Metas!L3-1)*100</f>
        <v>-100</v>
      </c>
      <c r="M7" s="7">
        <f>(M3/Metas!M3-1)*100</f>
        <v>-100</v>
      </c>
      <c r="N7" s="3"/>
    </row>
    <row r="8" spans="1:14" x14ac:dyDescent="0.25">
      <c r="A8" s="1" t="s">
        <v>22</v>
      </c>
      <c r="B8" s="6">
        <f>(B6/Metas!B4-1)*100</f>
        <v>18.841200000000001</v>
      </c>
      <c r="C8" s="6">
        <f>(C6/Metas!C4-1)*100</f>
        <v>8.9001507537688429</v>
      </c>
      <c r="D8" s="6">
        <f>(D6/Metas!D4-1)*100</f>
        <v>0.24132307692308341</v>
      </c>
      <c r="E8" s="6">
        <f>(E6/Metas!E4-1)*100</f>
        <v>-9.5217047817047877</v>
      </c>
      <c r="F8" s="6">
        <f>(F6/Metas!F4-1)*100</f>
        <v>-18.628537313432837</v>
      </c>
      <c r="G8" s="6">
        <f>(G6/Metas!G4-1)*100</f>
        <v>-26.324282511210772</v>
      </c>
      <c r="H8" s="6">
        <f>(H6/Metas!H4-1)*100</f>
        <v>-33.253486956521748</v>
      </c>
      <c r="I8" s="6">
        <f>(I6/Metas!I4-1)*100</f>
        <v>-39.457867036011088</v>
      </c>
      <c r="J8" s="6">
        <f>(J6/Metas!J4-1)*100</f>
        <v>-45.940219842164609</v>
      </c>
      <c r="K8" s="6">
        <f>(K6/Metas!K4-1)*100</f>
        <v>-50.806313579094734</v>
      </c>
      <c r="L8" s="6">
        <f>(L6/Metas!L4-1)*100</f>
        <v>-58.674217953743636</v>
      </c>
      <c r="M8" s="6">
        <f>(M6/Metas!M4-1)*100</f>
        <v>-64.859310000000008</v>
      </c>
    </row>
    <row r="9" spans="1:14" x14ac:dyDescent="0.25">
      <c r="A9" s="1"/>
    </row>
  </sheetData>
  <conditionalFormatting sqref="B7:M8">
    <cfRule type="cellIs" dxfId="1" priority="2" operator="greaterThan">
      <formula>0</formula>
    </cfRule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"/>
  <sheetViews>
    <sheetView workbookViewId="0">
      <selection activeCell="B3" sqref="B3"/>
    </sheetView>
  </sheetViews>
  <sheetFormatPr defaultRowHeight="15" x14ac:dyDescent="0.25"/>
  <cols>
    <col min="1" max="1" width="32.140625" bestFit="1" customWidth="1"/>
    <col min="2" max="14" width="11.140625" customWidth="1"/>
  </cols>
  <sheetData>
    <row r="1" spans="1:14" x14ac:dyDescent="0.25">
      <c r="A1" s="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4" x14ac:dyDescent="0.25">
      <c r="A2" s="1" t="s">
        <v>13</v>
      </c>
      <c r="B2" s="2">
        <v>250</v>
      </c>
      <c r="C2" s="2">
        <v>330</v>
      </c>
      <c r="D2" s="2">
        <v>420</v>
      </c>
      <c r="E2" s="2">
        <v>520</v>
      </c>
      <c r="F2" s="2">
        <v>630</v>
      </c>
      <c r="G2" s="2">
        <v>740</v>
      </c>
      <c r="H2" s="2">
        <v>860</v>
      </c>
      <c r="I2" s="2">
        <v>980</v>
      </c>
      <c r="J2" s="2">
        <v>1100</v>
      </c>
      <c r="K2" s="2">
        <v>1230</v>
      </c>
      <c r="L2" s="2">
        <v>1360</v>
      </c>
      <c r="M2" s="2">
        <v>1500</v>
      </c>
    </row>
    <row r="3" spans="1:14" x14ac:dyDescent="0.25">
      <c r="A3" s="1" t="s">
        <v>15</v>
      </c>
      <c r="B3" s="2">
        <f>B2*40</f>
        <v>10000</v>
      </c>
      <c r="C3" s="2">
        <f t="shared" ref="C3:M3" si="0">C2*30</f>
        <v>9900</v>
      </c>
      <c r="D3" s="2">
        <f t="shared" si="0"/>
        <v>12600</v>
      </c>
      <c r="E3" s="2">
        <f t="shared" si="0"/>
        <v>15600</v>
      </c>
      <c r="F3" s="2">
        <f t="shared" si="0"/>
        <v>18900</v>
      </c>
      <c r="G3" s="2">
        <f t="shared" si="0"/>
        <v>22200</v>
      </c>
      <c r="H3" s="2">
        <f t="shared" si="0"/>
        <v>25800</v>
      </c>
      <c r="I3" s="2">
        <f t="shared" si="0"/>
        <v>29400</v>
      </c>
      <c r="J3" s="2">
        <f t="shared" si="0"/>
        <v>33000</v>
      </c>
      <c r="K3" s="2">
        <f t="shared" si="0"/>
        <v>36900</v>
      </c>
      <c r="L3" s="2">
        <f t="shared" si="0"/>
        <v>40800</v>
      </c>
      <c r="M3" s="2">
        <f t="shared" si="0"/>
        <v>45000</v>
      </c>
      <c r="N3" s="3">
        <f>SUM(B3:M3)</f>
        <v>300100</v>
      </c>
    </row>
    <row r="4" spans="1:14" x14ac:dyDescent="0.25">
      <c r="A4" s="1" t="s">
        <v>19</v>
      </c>
      <c r="B4" s="3">
        <f>B3</f>
        <v>10000</v>
      </c>
      <c r="C4" s="3">
        <f t="shared" ref="C4:L4" si="1">B4+C3</f>
        <v>19900</v>
      </c>
      <c r="D4" s="3">
        <f t="shared" si="1"/>
        <v>32500</v>
      </c>
      <c r="E4" s="3">
        <f t="shared" si="1"/>
        <v>48100</v>
      </c>
      <c r="F4" s="3">
        <f t="shared" si="1"/>
        <v>67000</v>
      </c>
      <c r="G4" s="3">
        <f t="shared" si="1"/>
        <v>89200</v>
      </c>
      <c r="H4" s="3">
        <f t="shared" si="1"/>
        <v>115000</v>
      </c>
      <c r="I4" s="3">
        <f t="shared" si="1"/>
        <v>144400</v>
      </c>
      <c r="J4" s="3">
        <f t="shared" si="1"/>
        <v>177400</v>
      </c>
      <c r="K4" s="3">
        <f t="shared" si="1"/>
        <v>214300</v>
      </c>
      <c r="L4" s="3">
        <f t="shared" si="1"/>
        <v>255100</v>
      </c>
      <c r="M4" s="3">
        <v>300000</v>
      </c>
    </row>
    <row r="6" spans="1:14" x14ac:dyDescent="0.25">
      <c r="A6" s="1" t="s">
        <v>20</v>
      </c>
      <c r="B6">
        <v>15</v>
      </c>
    </row>
    <row r="9" spans="1:14" x14ac:dyDescent="0.25">
      <c r="C9" s="3">
        <f>C2-B2</f>
        <v>80</v>
      </c>
      <c r="D9" s="3">
        <f t="shared" ref="D9:M9" si="2">D2-C2</f>
        <v>90</v>
      </c>
      <c r="E9" s="3">
        <f t="shared" si="2"/>
        <v>100</v>
      </c>
      <c r="F9" s="3">
        <f t="shared" si="2"/>
        <v>110</v>
      </c>
      <c r="G9" s="3">
        <f t="shared" si="2"/>
        <v>110</v>
      </c>
      <c r="H9" s="3">
        <f t="shared" si="2"/>
        <v>120</v>
      </c>
      <c r="I9" s="3">
        <f t="shared" si="2"/>
        <v>120</v>
      </c>
      <c r="J9" s="3">
        <f t="shared" si="2"/>
        <v>120</v>
      </c>
      <c r="K9" s="3">
        <f t="shared" si="2"/>
        <v>130</v>
      </c>
      <c r="L9" s="3">
        <f t="shared" si="2"/>
        <v>130</v>
      </c>
      <c r="M9" s="3">
        <f t="shared" si="2"/>
        <v>140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Faturmaneto Mensal</vt:lpstr>
      <vt:lpstr>Evolução $</vt:lpstr>
      <vt:lpstr>Evolução #</vt:lpstr>
      <vt:lpstr>Resultado x Meta</vt:lpstr>
      <vt:lpstr>Faturamento</vt:lpstr>
      <vt:lpstr>Metas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</dc:creator>
  <cp:lastModifiedBy>Milton</cp:lastModifiedBy>
  <cp:lastPrinted>2018-11-13T13:38:44Z</cp:lastPrinted>
  <dcterms:created xsi:type="dcterms:W3CDTF">2016-11-22T16:39:42Z</dcterms:created>
  <dcterms:modified xsi:type="dcterms:W3CDTF">2018-11-13T13:39:22Z</dcterms:modified>
</cp:coreProperties>
</file>